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hana Montejo Rozo\Desktop\Edicion\guion10\"/>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0260" windowHeight="76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F25" i="1"/>
  <c r="G25" i="1" s="1"/>
  <c r="H25" i="1"/>
  <c r="F24" i="1"/>
  <c r="G24" i="1" s="1"/>
  <c r="H24" i="1"/>
  <c r="F23" i="1"/>
  <c r="G23" i="1" s="1"/>
  <c r="H23" i="1"/>
  <c r="K45" i="2"/>
  <c r="D17" i="2" s="1"/>
  <c r="D18" i="2" s="1"/>
  <c r="J21" i="2"/>
  <c r="I21" i="2"/>
  <c r="D5" i="2" s="1"/>
  <c r="D7" i="2" s="1"/>
  <c r="H21"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A24" i="1" l="1"/>
  <c r="A25" i="1" l="1"/>
  <c r="A26" i="1" l="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<sst xmlns="http://schemas.openxmlformats.org/spreadsheetml/2006/main" count="415" uniqueCount="206">
  <si>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</si>
  <si>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</si>
  <si>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</si>
  <si>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</si>
  <si>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</si>
  <si>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</si>
  <si>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</si>
  <si>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</si>
  <si>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</si>
  <si>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</si>
  <si>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</si>
  <si>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</si>
  <si>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</si>
  <si>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</si>
  <si>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</si>
  <si>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</si>
  <si>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</si>
  <si>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</si>
  <si>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</si>
  <si>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</si>
  <si>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</si>
  <si>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</si>
  <si>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</si>
  <si>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</si>
  <si>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</si>
  <si>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</si>
  <si>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</si>
  <si>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</si>
  <si>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</si>
  <si>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</si>
  <si>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</si>
  <si>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</si>
  <si>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</si>
  <si>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</si>
  <si>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</si>
  <si>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</si>
  <si>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</si>
  <si>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</si>
  <si>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</si>
  <si>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</si>
  <si>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</si>
  <si>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</si>
  <si>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</si>
  <si>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</si>
  <si>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</si>
  <si>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</si>
  <si>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</si>
  <si>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</si>
  <si>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</si>
  <si>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</si>
  <si>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</si>
  <si>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</si>
  <si>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</si>
  <si>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</si>
  <si>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</si>
  <si>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</si>
  <si>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</si>
  <si>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</si>
  <si>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</si>
  <si>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</si>
  <si>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</si>
  <si>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</si>
  <si>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</si>
  <si>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</si>
  <si>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</si>
  <si>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</si>
  <si>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</si>
  <si>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</si>
  <si>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</si>
  <si>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</si>
  <si>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</si>
  <si>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</si>
  <si>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</si>
  <si>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</si>
  <si>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</si>
  <si>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</si>
  <si>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</si>
  <si>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</si>
  <si>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</si>
  <si>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</si>
  <si>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</si>
  <si>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</si>
  <si>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</si>
  <si>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</si>
  <si>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</si>
  <si>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</si>
  <si>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</si>
  <si>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</si>
  <si>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</si>
  <si>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</si>
  <si>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</si>
  <si>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</si>
  <si>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</si>
  <si>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</si>
  <si>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</si>
  <si>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</si>
  <si>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</si>
  <si>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</si>
  <si>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</si>
  <si>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</si>
  <si>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</si>
  <si>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</si>
  <si>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</si>
  <si>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</si>
  <si>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</si>
  <si>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</si>
  <si>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</si>
  <si>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</si>
  <si>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</si>
  <si>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</si>
  <si>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</si>
  <si>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</si>
  <si>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</si>
  <si>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</si>
  <si>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</si>
  <si>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</si>
  <si>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</si>
  <si>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</si>
  <si>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</si>
  <si>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</si>
  <si>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</si>
  <si>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</si>
  <si>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</si>
  <si>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</si>
  <si>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</si>
  <si>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</si>
  <si>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</si>
  <si>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</si>
  <si>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</si>
  <si>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</si>
  <si>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</si>
  <si>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</si>
  <si>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</si>
  <si>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</si>
  <si>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</si>
  <si>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</si>
  <si>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</si>
  <si>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</si>
  <si>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</si>
  <si>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</si>
  <si>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</si>
  <si>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</si>
  <si>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</si>
  <si>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</si>
  <si>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</si>
  <si>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</si>
  <si>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</si>
  <si>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</si>
  <si>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</si>
  <si>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</si>
  <si>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</si>
  <si>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</si>
  <si>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</si>
  <si>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</si>
  <si>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</si>
  <si>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</si>
  <si>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</si>
  <si>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</si>
  <si>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</si>
  <si>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</si>
  <si>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</si>
  <si>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</si>
  <si>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</si>
  <si>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</si>
  <si>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</si>
  <si>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</si>
  <si>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</si>
  <si>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</si>
  <si>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</si>
  <si>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</si>
  <si>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</si>
  <si>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</si>
  <si>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</si>
  <si>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</si>
  <si>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</si>
  <si>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</si>
  <si>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</si>
  <si>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</si>
  <si>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</si>
  <si>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</si>
  <si>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</si>
  <si>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</si>
  <si>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</si>
  <si>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</si>
  <si>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</si>
  <si>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</si>
  <si>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</si>
  <si>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funciones y las gráficas</t>
  </si>
  <si>
    <t>Johanna Montejo</t>
  </si>
  <si>
    <t>Cuaderno de Estudio</t>
  </si>
  <si>
    <t>GUION MA_G07_10_CO</t>
  </si>
  <si>
    <t>Ver columna descripción</t>
  </si>
  <si>
    <t>Ilustración</t>
  </si>
  <si>
    <t>Ilustrar lo que se observa en la columna observaciones, conservando los colores de texto y las formas resaltadas.</t>
  </si>
  <si>
    <t>1º Eso/Matemáticas/Las funciones y gráficas/La representación de funciones /Los gráficos</t>
  </si>
  <si>
    <t>Es un plano cartesiano con 5 puntos rojos y sus coordenadas.</t>
  </si>
  <si>
    <t>Es un plano cartesiano con 5 puntos rojos y sus coordenadas, unidos por una línea recta roja.</t>
  </si>
  <si>
    <t>Ilustrar lo que se observa en la columna observaciones, conservando los textos y las formas resaltadas.</t>
  </si>
  <si>
    <t>La imagen consta de dos partes una frente a otra. A la izquierda se observa la tabla de valores que se incluye en la columna observaciones y a la derecha se observa un plano cartesiano con la gráfica de la función f(x) = 3x.x + 6x – 8; en la gráfica están resaltados los puntos cuyas coordenadas están en la tabla de valores que se ve a la izquierda de la imagen, las coordenadas de cada punto están escritas al lado del punto.</t>
  </si>
  <si>
    <t xml:space="preserve">1º Eso/Matemáticas/Las funciones y gráficas/La resolución de problemas mediante  funciones </t>
  </si>
  <si>
    <t>Dos personas en un gimnasio.</t>
  </si>
  <si>
    <t>Fotografía</t>
  </si>
  <si>
    <t>http://thumb7.shutterstock.com/display_pic_with_logo/2098094/201880279/stock-photo--d-render-of-embryo-cleavage-ovum-cell-division-medical-illustration-201880279.jpg</t>
  </si>
  <si>
    <t>Bipartición de ameba.</t>
  </si>
  <si>
    <t>Ilustrar lo que se observa en la columna observaciones, conservando los colores y las posiciones de las formas resaltadas, las pequeñas figuras que parecen flores pueden ser cambiadas, la idea es que simulen que son amebas.</t>
  </si>
  <si>
    <t>Ilustrar lo que se observa en la columna observaciones, conservando los colores  y las formas resaltadas.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</si>
</sst>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3" Type="http://schemas.openxmlformats.org/officeDocument/2006/relationships/image" Target="../media/image3.png"/><Relationship Id="rId7" Type="http://schemas.openxmlformats.org/officeDocument/2006/relationships/image" Target="../media/image7.JP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twoCellAnchor editAs="oneCell">
    <xdr:from>
      <xdr:col>10</xdr:col>
      <xdr:colOff>282774</xdr:colOff>
      <xdr:row>9</xdr:row>
      <xdr:rowOff>178594</xdr:rowOff>
    </xdr:from>
    <xdr:to>
      <xdr:col>10</xdr:col>
      <xdr:colOff>6354961</xdr:colOff>
      <xdr:row>9</xdr:row>
      <xdr:rowOff>4643438</xdr:rowOff>
    </xdr:to>
    <xdr:pic>
      <xdr:nvPicPr>
        <xdr:cNvPr id="2" name="1 Imagen"/>
        <xdr:cNvPicPr>
          <a:picLocks noChangeAspect="1"/>
        </xdr:cNvPicPr>
      </xdr:nvPicPr>
      <xdr:blipFill rotWithShape="1">
        <a:blip xmlns:r="http://schemas.openxmlformats.org/officeDocument/2006/relationships" r:embed="rId1"/>
        <a:srcRect l="30888" t="27543" r="19302" b="13857"/>
        <a:stretch/>
      </xdr:blipFill>
      <xdr:spPr>
        <a:xfrm>
          <a:off x="16668751" y="2306836"/>
          <a:ext cx="6072187" cy="4464844"/>
        </a:xfrm>
        <a:prstGeom prst="rect">
          <a:avLst/>
        </a:prstGeom>
      </xdr:spPr>
    </xdr:pic>
    <xdr:clientData/>
  </xdr:twoCellAnchor>
  <xdr:twoCellAnchor editAs="oneCell">
    <xdr:from>
      <xdr:col>10</xdr:col>
      <xdr:colOff>282773</xdr:colOff>
      <xdr:row>10</xdr:row>
      <xdr:rowOff>148828</xdr:rowOff>
    </xdr:from>
    <xdr:to>
      <xdr:col>10</xdr:col>
      <xdr:colOff>7366992</xdr:colOff>
      <xdr:row>10</xdr:row>
      <xdr:rowOff>4807149</xdr:rowOff>
    </xdr:to>
    <xdr:pic>
      <xdr:nvPicPr>
        <xdr:cNvPr id="3" name="2 Imagen"/>
        <xdr:cNvPicPr>
          <a:picLocks noChangeAspect="1"/>
        </xdr:cNvPicPr>
      </xdr:nvPicPr>
      <xdr:blipFill rotWithShape="1">
        <a:blip xmlns:r="http://schemas.openxmlformats.org/officeDocument/2006/relationships" r:embed="rId2"/>
        <a:srcRect l="20144" t="25784" r="21743" b="13075"/>
        <a:stretch/>
      </xdr:blipFill>
      <xdr:spPr>
        <a:xfrm>
          <a:off x="16668750" y="7099101"/>
          <a:ext cx="7084219" cy="4658321"/>
        </a:xfrm>
        <a:prstGeom prst="rect">
          <a:avLst/>
        </a:prstGeom>
      </xdr:spPr>
    </xdr:pic>
    <xdr:clientData/>
  </xdr:twoCellAnchor>
  <xdr:twoCellAnchor editAs="oneCell">
    <xdr:from>
      <xdr:col>10</xdr:col>
      <xdr:colOff>595311</xdr:colOff>
      <xdr:row>11</xdr:row>
      <xdr:rowOff>133945</xdr:rowOff>
    </xdr:from>
    <xdr:to>
      <xdr:col>10</xdr:col>
      <xdr:colOff>3988593</xdr:colOff>
      <xdr:row>11</xdr:row>
      <xdr:rowOff>4702969</xdr:rowOff>
    </xdr:to>
    <xdr:pic>
      <xdr:nvPicPr>
        <xdr:cNvPr id="4" name="3 Imagen"/>
        <xdr:cNvPicPr>
          <a:picLocks noChangeAspect="1"/>
        </xdr:cNvPicPr>
      </xdr:nvPicPr>
      <xdr:blipFill rotWithShape="1">
        <a:blip xmlns:r="http://schemas.openxmlformats.org/officeDocument/2006/relationships" r:embed="rId3"/>
        <a:srcRect l="39922" t="26371" r="32243" b="13661"/>
        <a:stretch/>
      </xdr:blipFill>
      <xdr:spPr>
        <a:xfrm>
          <a:off x="16981288" y="12174140"/>
          <a:ext cx="3393282" cy="4569024"/>
        </a:xfrm>
        <a:prstGeom prst="rect">
          <a:avLst/>
        </a:prstGeom>
      </xdr:spPr>
    </xdr:pic>
    <xdr:clientData/>
  </xdr:twoCellAnchor>
  <xdr:twoCellAnchor editAs="oneCell">
    <xdr:from>
      <xdr:col>10</xdr:col>
      <xdr:colOff>74413</xdr:colOff>
      <xdr:row>12</xdr:row>
      <xdr:rowOff>163710</xdr:rowOff>
    </xdr:from>
    <xdr:to>
      <xdr:col>10</xdr:col>
      <xdr:colOff>8245078</xdr:colOff>
      <xdr:row>12</xdr:row>
      <xdr:rowOff>2664022</xdr:rowOff>
    </xdr:to>
    <xdr:pic>
      <xdr:nvPicPr>
        <xdr:cNvPr id="5" name="4 Imagen"/>
        <xdr:cNvPicPr>
          <a:picLocks noChangeAspect="1"/>
        </xdr:cNvPicPr>
      </xdr:nvPicPr>
      <xdr:blipFill rotWithShape="1">
        <a:blip xmlns:r="http://schemas.openxmlformats.org/officeDocument/2006/relationships" r:embed="rId4"/>
        <a:srcRect l="20510" t="37114" r="12464" b="30069"/>
        <a:stretch/>
      </xdr:blipFill>
      <xdr:spPr>
        <a:xfrm>
          <a:off x="16460390" y="17189648"/>
          <a:ext cx="8170665" cy="2500312"/>
        </a:xfrm>
        <a:prstGeom prst="rect">
          <a:avLst/>
        </a:prstGeom>
      </xdr:spPr>
    </xdr:pic>
    <xdr:clientData/>
  </xdr:twoCellAnchor>
  <xdr:twoCellAnchor editAs="oneCell">
    <xdr:from>
      <xdr:col>10</xdr:col>
      <xdr:colOff>89297</xdr:colOff>
      <xdr:row>15</xdr:row>
      <xdr:rowOff>133945</xdr:rowOff>
    </xdr:from>
    <xdr:to>
      <xdr:col>10</xdr:col>
      <xdr:colOff>6905625</xdr:colOff>
      <xdr:row>15</xdr:row>
      <xdr:rowOff>3973710</xdr:rowOff>
    </xdr:to>
    <xdr:pic>
      <xdr:nvPicPr>
        <xdr:cNvPr id="6" name="5 Imagen"/>
        <xdr:cNvPicPr>
          <a:picLocks noChangeAspect="1"/>
        </xdr:cNvPicPr>
      </xdr:nvPicPr>
      <xdr:blipFill rotWithShape="1">
        <a:blip xmlns:r="http://schemas.openxmlformats.org/officeDocument/2006/relationships" r:embed="rId5"/>
        <a:srcRect l="19045" t="31880" r="25039" b="17660"/>
        <a:stretch/>
      </xdr:blipFill>
      <xdr:spPr>
        <a:xfrm>
          <a:off x="16475274" y="21446133"/>
          <a:ext cx="6816328" cy="3839765"/>
        </a:xfrm>
        <a:prstGeom prst="rect">
          <a:avLst/>
        </a:prstGeom>
      </xdr:spPr>
    </xdr:pic>
    <xdr:clientData/>
  </xdr:twoCellAnchor>
  <xdr:twoCellAnchor editAs="oneCell">
    <xdr:from>
      <xdr:col>10</xdr:col>
      <xdr:colOff>190500</xdr:colOff>
      <xdr:row>16</xdr:row>
      <xdr:rowOff>158750</xdr:rowOff>
    </xdr:from>
    <xdr:to>
      <xdr:col>10</xdr:col>
      <xdr:colOff>1920875</xdr:colOff>
      <xdr:row>16</xdr:row>
      <xdr:rowOff>3571876</xdr:rowOff>
    </xdr:to>
    <xdr:pic>
      <xdr:nvPicPr>
        <xdr:cNvPr id="7" name="6 Imagen"/>
        <xdr:cNvPicPr>
          <a:picLocks noChangeAspect="1"/>
        </xdr:cNvPicPr>
      </xdr:nvPicPr>
      <xdr:blipFill rotWithShape="1">
        <a:blip xmlns:r="http://schemas.openxmlformats.org/officeDocument/2006/relationships" r:embed="rId6"/>
        <a:srcRect l="22697" t="21474" r="63085" b="34339"/>
        <a:stretch/>
      </xdr:blipFill>
      <xdr:spPr>
        <a:xfrm>
          <a:off x="16541750" y="25749250"/>
          <a:ext cx="1730375" cy="3413126"/>
        </a:xfrm>
        <a:prstGeom prst="rect">
          <a:avLst/>
        </a:prstGeom>
      </xdr:spPr>
    </xdr:pic>
    <xdr:clientData/>
  </xdr:twoCellAnchor>
  <xdr:twoCellAnchor editAs="oneCell">
    <xdr:from>
      <xdr:col>10</xdr:col>
      <xdr:colOff>508000</xdr:colOff>
      <xdr:row>17</xdr:row>
      <xdr:rowOff>333374</xdr:rowOff>
    </xdr:from>
    <xdr:to>
      <xdr:col>10</xdr:col>
      <xdr:colOff>3302000</xdr:colOff>
      <xdr:row>17</xdr:row>
      <xdr:rowOff>2889249</xdr:rowOff>
    </xdr:to>
    <xdr:pic>
      <xdr:nvPicPr>
        <xdr:cNvPr id="8" name="0 Imagen"/>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3132" t="17682" r="24561" b="15128"/>
        <a:stretch/>
      </xdr:blipFill>
      <xdr:spPr bwMode="auto">
        <a:xfrm>
          <a:off x="16859250" y="29654499"/>
          <a:ext cx="2794000" cy="2555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396875</xdr:colOff>
      <xdr:row>20</xdr:row>
      <xdr:rowOff>79375</xdr:rowOff>
    </xdr:from>
    <xdr:to>
      <xdr:col>10</xdr:col>
      <xdr:colOff>2141855</xdr:colOff>
      <xdr:row>20</xdr:row>
      <xdr:rowOff>2628900</xdr:rowOff>
    </xdr:to>
    <xdr:pic>
      <xdr:nvPicPr>
        <xdr:cNvPr id="9" name="0 Imagen"/>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28290" t="16895" r="31780" b="5304"/>
        <a:stretch/>
      </xdr:blipFill>
      <xdr:spPr bwMode="auto">
        <a:xfrm>
          <a:off x="16748125" y="34893250"/>
          <a:ext cx="1744980" cy="2549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142875</xdr:colOff>
      <xdr:row>21</xdr:row>
      <xdr:rowOff>174625</xdr:rowOff>
    </xdr:from>
    <xdr:to>
      <xdr:col>10</xdr:col>
      <xdr:colOff>2834005</xdr:colOff>
      <xdr:row>21</xdr:row>
      <xdr:rowOff>2930525</xdr:rowOff>
    </xdr:to>
    <xdr:pic>
      <xdr:nvPicPr>
        <xdr:cNvPr id="10" name="0 Imagen"/>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9891" t="15914" r="18520"/>
        <a:stretch/>
      </xdr:blipFill>
      <xdr:spPr bwMode="auto">
        <a:xfrm>
          <a:off x="16494125" y="37782500"/>
          <a:ext cx="2691130" cy="27559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B1" zoomScale="82" zoomScaleNormal="82" zoomScalePageLayoutView="140" workbookViewId="0">
      <pane ySplit="9" topLeftCell="A10" activePane="bottomLeft" state="frozen"/>
      <selection pane="bottomLeft" activeCell="F3" sqref="F3:G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109.7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5" t="s">
        <v>21</v>
      </c>
      <c r="D2" s="86"/>
      <c r="F2" s="78" t="s">
        <v>0</v>
      </c>
      <c r="G2" s="79"/>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7">
        <v>7</v>
      </c>
      <c r="D3" s="88"/>
      <c r="F3" s="80">
        <v>42419</v>
      </c>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187</v>
      </c>
      <c r="D4" s="88"/>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380.25" customHeight="1" x14ac:dyDescent="0.25">
      <c r="A10" s="12" t="str">
        <f>IF(OR(B10&lt;&gt;"",J10&lt;&gt;""),"IMG01","")</f>
        <v>IMG01</v>
      </c>
      <c r="B10" s="62" t="s">
        <v>191</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GUION MA_G07_10_CO_IMG01_small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GUION MA_G07_10_CO_IMG01_zoom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s="64"/>
      <c r="O10" s="2" t="str">
        <f>'Definición técnica de imagenes'!A12</f>
        <v>M12D</v>
      </c>
    </row>
    <row r="11" spans="1:16" s="11" customFormat="1" ht="400.5" customHeight="1" x14ac:dyDescent="0.25">
      <c r="A11" s="12" t="str">
        <f t="shared" ref="A11:A18" si="3">IF(OR(B11&lt;&gt;"",J11&lt;&gt;""),CONCATENATE(LEFT(A10,3),IF(MID(A10,4,2)+1&lt;10,CONCATENATE("0",MID(A10,4,2)+1))),"")</f>
        <v>IMG02</v>
      </c>
      <c r="B11" s="62" t="s">
        <v>191</v>
      </c>
      <c r="C11" s="20" t="str">
        <f t="shared" si="0"/>
        <v>Cuaderno de Estudio</v>
      </c>
      <c r="D11" s="63" t="s">
        <v>192</v>
      </c>
      <c r="E11" s="63" t="s">
        <v>153</v>
      </c>
      <c r="F11" s="13" t="str">
        <f t="shared" ref="F11:F74" si="4">IF(OR(B11&lt;&gt;"",J11&lt;&gt;""),CONCATENATE($C$7,"_",$A11,IF($G$4="Cuaderno de Estudio","_small",CONCATENATE(IF(I11="","","n"),IF(LEFT($G$5,1)="F",".jpg",".png")))),"")</f>
        <v>GUION MA_G07_10_CO_IMG02_small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GUION MA_G07_10_CO_IMG02_zoom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3" t="s">
        <v>193</v>
      </c>
      <c r="K11" s="65"/>
      <c r="O11" s="2" t="str">
        <f>'Definición técnica de imagenes'!A13</f>
        <v>M101</v>
      </c>
    </row>
    <row r="12" spans="1:16" s="11" customFormat="1" ht="392.25" customHeight="1" x14ac:dyDescent="0.25">
      <c r="A12" s="12" t="str">
        <f t="shared" si="3"/>
        <v>IMG03</v>
      </c>
      <c r="B12" s="62" t="s">
        <v>191</v>
      </c>
      <c r="C12" s="20" t="str">
        <f t="shared" si="0"/>
        <v>Cuaderno de Estudio</v>
      </c>
      <c r="D12" s="63" t="s">
        <v>192</v>
      </c>
      <c r="E12" s="63" t="s">
        <v>153</v>
      </c>
      <c r="F12" s="13" t="str">
        <f t="shared" si="4"/>
        <v>GUION MA_G07_10_CO_IMG03_small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GUION MA_G07_10_CO_IMG03_zoom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3" t="s">
        <v>193</v>
      </c>
      <c r="K12" s="64"/>
      <c r="O12" s="2" t="str">
        <f>'Definición técnica de imagenes'!A18</f>
        <v>Diaporama F1</v>
      </c>
    </row>
    <row r="13" spans="1:16" s="11" customFormat="1" ht="229.5" customHeight="1" x14ac:dyDescent="0.25">
      <c r="A13" s="12" t="str">
        <f t="shared" si="3"/>
        <v>IMG04</v>
      </c>
      <c r="B13" s="62" t="s">
        <v>191</v>
      </c>
      <c r="C13" s="20" t="str">
        <f t="shared" si="0"/>
        <v>Cuaderno de Estudio</v>
      </c>
      <c r="D13" s="63" t="s">
        <v>192</v>
      </c>
      <c r="E13" s="63" t="s">
        <v>153</v>
      </c>
      <c r="F13" s="13" t="str">
        <f t="shared" si="4"/>
        <v>GUION MA_G07_10_CO_IMG04_small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GUION MA_G07_10_CO_IMG04_zoom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3" t="s">
        <v>193</v>
      </c>
      <c r="K13" s="64"/>
      <c r="O13" s="2" t="str">
        <f>'Definición técnica de imagenes'!A19</f>
        <v>F4</v>
      </c>
    </row>
    <row r="14" spans="1:16" s="11" customFormat="1" ht="67.5" x14ac:dyDescent="0.25">
      <c r="A14" s="12" t="str">
        <f t="shared" si="3"/>
        <v>IMG05</v>
      </c>
      <c r="B14" s="62" t="s">
        <v>194</v>
      </c>
      <c r="C14" s="20" t="str">
        <f t="shared" si="0"/>
        <v>Cuaderno de Estudio</v>
      </c>
      <c r="D14" s="63" t="s">
        <v>192</v>
      </c>
      <c r="E14" s="63" t="s">
        <v>153</v>
      </c>
      <c r="F14" s="13" t="str">
        <f t="shared" si="4"/>
        <v>GUION MA_G07_10_CO_IMG05_small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GUION MA_G07_10_CO_IMG05_zoom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195</v>
      </c>
      <c r="K14" s="64"/>
      <c r="O14" s="2" t="str">
        <f>'Definición técnica de imagenes'!A22</f>
        <v>F6</v>
      </c>
    </row>
    <row r="15" spans="1:16" s="11" customFormat="1" ht="67.5" x14ac:dyDescent="0.25">
      <c r="A15" s="12" t="str">
        <f t="shared" si="3"/>
        <v>IMG06</v>
      </c>
      <c r="B15" s="62" t="s">
        <v>194</v>
      </c>
      <c r="C15" s="20" t="str">
        <f t="shared" si="0"/>
        <v>Cuaderno de Estudio</v>
      </c>
      <c r="D15" s="63" t="s">
        <v>192</v>
      </c>
      <c r="E15" s="63" t="s">
        <v>153</v>
      </c>
      <c r="F15" s="13" t="str">
        <f t="shared" si="4"/>
        <v>GUION MA_G07_10_CO_IMG06_small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GUION MA_G07_10_CO_IMG06_zoom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196</v>
      </c>
      <c r="K15" s="66"/>
      <c r="O15" s="2" t="str">
        <f>'Definición técnica de imagenes'!A24</f>
        <v>F6B</v>
      </c>
    </row>
    <row r="16" spans="1:16" s="11" customFormat="1" ht="336" customHeight="1" x14ac:dyDescent="0.3">
      <c r="A16" s="12" t="str">
        <f t="shared" si="3"/>
        <v>IMG07</v>
      </c>
      <c r="B16" s="62" t="s">
        <v>191</v>
      </c>
      <c r="C16" s="20" t="str">
        <f t="shared" si="0"/>
        <v>Cuaderno de Estudio</v>
      </c>
      <c r="D16" s="63" t="s">
        <v>192</v>
      </c>
      <c r="E16" s="63" t="s">
        <v>153</v>
      </c>
      <c r="F16" s="13" t="str">
        <f t="shared" si="4"/>
        <v>GUION MA_G07_10_CO_IMG07_small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GUION MA_G07_10_CO_IMG07_zoom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197</v>
      </c>
      <c r="K16" s="68"/>
      <c r="O16" s="2" t="str">
        <f>'Definición técnica de imagenes'!A25</f>
        <v>F7</v>
      </c>
    </row>
    <row r="17" spans="1:15" s="11" customFormat="1" ht="293.25" customHeight="1" x14ac:dyDescent="0.25">
      <c r="A17" s="12" t="str">
        <f t="shared" si="3"/>
        <v>IMG08</v>
      </c>
      <c r="B17" s="62" t="s">
        <v>191</v>
      </c>
      <c r="C17" s="20" t="str">
        <f t="shared" si="0"/>
        <v>Cuaderno de Estudio</v>
      </c>
      <c r="D17" s="63" t="s">
        <v>192</v>
      </c>
      <c r="E17" s="63" t="s">
        <v>153</v>
      </c>
      <c r="F17" s="13" t="str">
        <f t="shared" si="4"/>
        <v>GUION MA_G07_10_CO_IMG08_small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GUION MA_G07_10_CO_IMG08_zoom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198</v>
      </c>
      <c r="K17" s="66"/>
      <c r="O17" s="2" t="str">
        <f>'Definición técnica de imagenes'!A27</f>
        <v>F7B</v>
      </c>
    </row>
    <row r="18" spans="1:15" s="11" customFormat="1" ht="257.25" customHeight="1" x14ac:dyDescent="0.25">
      <c r="A18" s="12" t="str">
        <f t="shared" si="3"/>
        <v>IMG09</v>
      </c>
      <c r="B18" s="62" t="s">
        <v>191</v>
      </c>
      <c r="C18" s="20" t="str">
        <f t="shared" si="0"/>
        <v>Cuaderno de Estudio</v>
      </c>
      <c r="D18" s="63" t="s">
        <v>192</v>
      </c>
      <c r="E18" s="63" t="s">
        <v>153</v>
      </c>
      <c r="F18" s="13" t="str">
        <f t="shared" si="4"/>
        <v>GUION MA_G07_10_CO_IMG09_small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GUION MA_G07_10_CO_IMG09_zoom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193</v>
      </c>
      <c r="K18" s="66"/>
      <c r="O18" s="2" t="str">
        <f>'Definición técnica de imagenes'!A30</f>
        <v>F8</v>
      </c>
    </row>
    <row r="19" spans="1:15" s="11" customFormat="1" ht="81" x14ac:dyDescent="0.3">
      <c r="A19" s="12" t="str">
        <f t="shared" ref="A19:A50" si="6">IF(OR(B19&lt;&gt;"",J19&lt;&gt;""),CONCATENATE(LEFT(A18,3),IF(MID(A18,4,2)+1&lt;10,CONCATENATE("0",MID(A18,4,2)+1),MID(A18,4,2)+1)),"")</f>
        <v>IMG10</v>
      </c>
      <c r="B19" s="62" t="s">
        <v>199</v>
      </c>
      <c r="C19" s="20" t="str">
        <f t="shared" si="0"/>
        <v>Cuaderno de Estudio</v>
      </c>
      <c r="D19" s="63" t="s">
        <v>201</v>
      </c>
      <c r="E19" s="63" t="s">
        <v>153</v>
      </c>
      <c r="F19" s="13" t="str">
        <f t="shared" si="4"/>
        <v>GUION MA_G07_10_CO_IMG10_small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GUION MA_G07_10_CO_IMG10_zoom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200</v>
      </c>
      <c r="K19" s="68"/>
      <c r="O19" s="2" t="str">
        <f>'Definición técnica de imagenes'!A31</f>
        <v>F10</v>
      </c>
    </row>
    <row r="20" spans="1:15" s="11" customFormat="1" ht="121.5" x14ac:dyDescent="0.25">
      <c r="A20" s="12" t="str">
        <f t="shared" si="6"/>
        <v>IMG11</v>
      </c>
      <c r="B20" s="62" t="s">
        <v>202</v>
      </c>
      <c r="C20" s="20" t="str">
        <f t="shared" si="0"/>
        <v>Cuaderno de Estudio</v>
      </c>
      <c r="D20" s="63" t="s">
        <v>201</v>
      </c>
      <c r="E20" s="63" t="s">
        <v>153</v>
      </c>
      <c r="F20" s="13" t="str">
        <f t="shared" si="4"/>
        <v>GUION MA_G07_10_CO_IMG11_small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GUION MA_G07_10_CO_IMG11_zoom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203</v>
      </c>
      <c r="K20" s="66"/>
      <c r="O20" s="2" t="str">
        <f>'Definición técnica de imagenes'!A32</f>
        <v>F10B</v>
      </c>
    </row>
    <row r="21" spans="1:15" s="11" customFormat="1" ht="219.75" customHeight="1" x14ac:dyDescent="0.25">
      <c r="A21" s="12" t="str">
        <f t="shared" si="6"/>
        <v>IMG12</v>
      </c>
      <c r="B21" s="62" t="s">
        <v>191</v>
      </c>
      <c r="C21" s="20" t="str">
        <f t="shared" si="0"/>
        <v>Cuaderno de Estudio</v>
      </c>
      <c r="D21" s="63" t="s">
        <v>192</v>
      </c>
      <c r="E21" s="63" t="s">
        <v>153</v>
      </c>
      <c r="F21" s="13" t="str">
        <f t="shared" si="4"/>
        <v>GUION MA_G07_10_CO_IMG12_small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GUION MA_G07_10_CO_IMG12_zoom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204</v>
      </c>
      <c r="K21" s="66"/>
      <c r="O21" s="2" t="str">
        <f>'Definición técnica de imagenes'!A33</f>
        <v>F11</v>
      </c>
    </row>
    <row r="22" spans="1:15" s="11" customFormat="1" ht="249.75" customHeight="1" x14ac:dyDescent="0.25">
      <c r="A22" s="12" t="str">
        <f t="shared" si="6"/>
        <v>IMG13</v>
      </c>
      <c r="B22" s="62" t="s">
        <v>191</v>
      </c>
      <c r="C22" s="20" t="str">
        <f t="shared" si="0"/>
        <v>Cuaderno de Estudio</v>
      </c>
      <c r="D22" s="63" t="s">
        <v>192</v>
      </c>
      <c r="E22" s="63" t="s">
        <v>153</v>
      </c>
      <c r="F22" s="13" t="str">
        <f t="shared" si="4"/>
        <v>GUION MA_G07_10_CO_IMG13_small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GUION MA_G07_10_CO_IMG13_zoom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205</v>
      </c>
      <c r="K22" s="69"/>
      <c r="O22" s="2" t="str">
        <f>'Definición técnica de imagenes'!A34</f>
        <v>F12</v>
      </c>
    </row>
    <row r="23" spans="1:15" s="11" customFormat="1" x14ac:dyDescent="0.25">
      <c r="A23" s="12" t="str">
        <f t="shared" si="6"/>
        <v/>
      </c>
      <c r="B23" s="62"/>
      <c r="C23" s="20" t="str">
        <f t="shared" si="0"/>
        <v/>
      </c>
      <c r="D23" s="63"/>
      <c r="E23" s="63"/>
      <c r="F23" s="13" t="str">
        <f t="shared" si="4"/>
        <v/>
      </c>
      <c r="G23" s="13" t="str">
        <f ca="1">IF($F23&lt;&gt;"",IF($G$4="Recurso",VLOOKUP($E23,OFFSET('Definición técnica de imagenes'!$A$1,MATCH($G$5,'Definición técnica de imagenes'!$A$1:$A$104,0)-1,1,COUNTIF('Definición técnica de imagenes'!$A$3:$A$102,$G$5),5),5,FALSE),'Definición técnica de imagenes'!$F$16),"")</f>
        <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6"/>
        <v/>
      </c>
      <c r="B24" s="62"/>
      <c r="C24" s="20" t="str">
        <f t="shared" si="0"/>
        <v/>
      </c>
      <c r="D24" s="63"/>
      <c r="E24" s="63"/>
      <c r="F24" s="13" t="str">
        <f t="shared" si="4"/>
        <v/>
      </c>
      <c r="G24" s="13" t="str">
        <f ca="1">IF($F24&lt;&gt;"",IF($G$4="Recurso",VLOOKUP($E24,OFFSET('Definición técnica de imagenes'!$A$1,MATCH($G$5,'Definición técnica de imagenes'!$A$1:$A$104,0)-1,1,COUNTIF('Definición técnica de imagenes'!$A$3:$A$102,$G$5),5),5,FALSE),'Definición técnica de imagenes'!$F$16),"")</f>
        <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Johana Montejo Rozo</cp:lastModifiedBy>
  <dcterms:created xsi:type="dcterms:W3CDTF">2014-07-01T23:43:25Z</dcterms:created>
  <dcterms:modified xsi:type="dcterms:W3CDTF">2016-02-19T16:06:56Z</dcterms:modified>
</cp:coreProperties>
</file>